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питальные расходы" sheetId="1" state="visible" r:id="rId1"/>
    <sheet xmlns:r="http://schemas.openxmlformats.org/officeDocument/2006/relationships" name="Постоянные расходы" sheetId="2" state="visible" r:id="rId2"/>
    <sheet xmlns:r="http://schemas.openxmlformats.org/officeDocument/2006/relationships" name="Прогноз доходов" sheetId="3" state="visible" r:id="rId3"/>
    <sheet xmlns:r="http://schemas.openxmlformats.org/officeDocument/2006/relationships" name="Financial Summary" sheetId="4" state="visible" r:id="rId4"/>
    <sheet xmlns:r="http://schemas.openxmlformats.org/officeDocument/2006/relationships" name="Assump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color rgb="000000FF"/>
    </font>
    <font>
      <b val="1"/>
      <sz val="12"/>
    </font>
    <font>
      <b val="1"/>
      <color rgb="00000000"/>
      <sz val="12"/>
    </font>
    <font>
      <b val="1"/>
    </font>
    <font>
      <b val="1"/>
      <color rgb="00000000"/>
    </font>
    <font>
      <color rgb="00000000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D9E1F2"/>
        <bgColor rgb="00D9E1F2"/>
      </patternFill>
    </fill>
    <fill>
      <patternFill patternType="solid">
        <fgColor rgb="00E2EFDA"/>
        <bgColor rgb="00E2EFDA"/>
      </patternFill>
    </fill>
    <fill>
      <patternFill patternType="solid">
        <fgColor rgb="00FFFF00"/>
        <bgColor rgb="00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top style="double"/>
      <bottom style="double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3" fillId="0" borderId="1" pivotButton="0" quotePrefix="0" xfId="0"/>
    <xf numFmtId="0" fontId="4" fillId="3" borderId="0" pivotButton="0" quotePrefix="0" xfId="0"/>
    <xf numFmtId="3" fontId="5" fillId="3" borderId="2" pivotButton="0" quotePrefix="0" xfId="0"/>
    <xf numFmtId="164" fontId="4" fillId="3" borderId="0" pivotButton="0" quotePrefix="0" xfId="0"/>
    <xf numFmtId="0" fontId="2" fillId="2" borderId="1" pivotButton="0" quotePrefix="0" xfId="0"/>
    <xf numFmtId="0" fontId="6" fillId="0" borderId="0" pivotButton="0" quotePrefix="0" xfId="0"/>
    <xf numFmtId="3" fontId="7" fillId="0" borderId="0" pivotButton="0" quotePrefix="0" xfId="0"/>
    <xf numFmtId="0" fontId="2" fillId="2" borderId="1" applyAlignment="1" pivotButton="0" quotePrefix="0" xfId="0">
      <alignment vertical="center" wrapText="1"/>
    </xf>
    <xf numFmtId="0" fontId="2" fillId="3" borderId="0" pivotButton="0" quotePrefix="0" xfId="0"/>
    <xf numFmtId="3" fontId="3" fillId="0" borderId="0" pivotButton="0" quotePrefix="0" xfId="0"/>
    <xf numFmtId="0" fontId="6" fillId="3" borderId="0" pivotButton="0" quotePrefix="0" xfId="0"/>
    <xf numFmtId="3" fontId="8" fillId="3" borderId="0" pivotButton="0" quotePrefix="0" xfId="0"/>
    <xf numFmtId="3" fontId="8" fillId="0" borderId="1" pivotButton="0" quotePrefix="0" xfId="0"/>
    <xf numFmtId="3" fontId="5" fillId="4" borderId="1" pivotButton="0" quotePrefix="0" xfId="0"/>
    <xf numFmtId="1" fontId="3" fillId="0" borderId="1" pivotButton="0" quotePrefix="0" xfId="0"/>
    <xf numFmtId="164" fontId="3" fillId="0" borderId="1" pivotButton="0" quotePrefix="0" xfId="0"/>
    <xf numFmtId="0" fontId="8" fillId="0" borderId="1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20" customWidth="1" min="3" max="3"/>
    <col width="15" customWidth="1" min="4" max="4"/>
  </cols>
  <sheetData>
    <row r="1">
      <c r="A1" s="1" t="inlineStr">
        <is>
          <t>HELPMATE - КАПИТАЛЬНЫЕ РАСХОДЫ НА СТАРТЕ (МАЙ-СЕНТЯБРЬ 2026)</t>
        </is>
      </c>
    </row>
    <row r="3">
      <c r="A3" s="2" t="inlineStr">
        <is>
          <t>Категория расходов</t>
        </is>
      </c>
      <c r="B3" s="2" t="inlineStr">
        <is>
          <t>Описание</t>
        </is>
      </c>
      <c r="C3" s="2" t="inlineStr">
        <is>
          <t>Сумма (тенге)</t>
        </is>
      </c>
      <c r="D3" s="2" t="inlineStr">
        <is>
          <t>Процент</t>
        </is>
      </c>
    </row>
    <row r="4">
      <c r="A4" s="3" t="inlineStr">
        <is>
          <t>Юридическое оформление</t>
        </is>
      </c>
      <c r="B4" s="3" t="inlineStr">
        <is>
          <t>Регистрация ИП</t>
        </is>
      </c>
      <c r="C4" s="4" t="n">
        <v>30000</v>
      </c>
    </row>
    <row r="5">
      <c r="A5" s="3" t="inlineStr">
        <is>
          <t>Юридическое оформление</t>
        </is>
      </c>
      <c r="B5" s="3" t="inlineStr">
        <is>
          <t>Консультирование и договоры</t>
        </is>
      </c>
      <c r="C5" s="4" t="n">
        <v>150000</v>
      </c>
    </row>
    <row r="6">
      <c r="A6" s="3" t="inlineStr">
        <is>
          <t>Юридическое оформление</t>
        </is>
      </c>
      <c r="B6" s="3" t="inlineStr">
        <is>
          <t>Страховка ответственности</t>
        </is>
      </c>
      <c r="C6" s="4" t="n">
        <v>250000</v>
      </c>
    </row>
    <row r="7">
      <c r="A7" s="3" t="inlineStr">
        <is>
          <t>Юридическое оформление</t>
        </is>
      </c>
      <c r="B7" s="3" t="inlineStr">
        <is>
          <t>Сертификаты и лицензии</t>
        </is>
      </c>
      <c r="C7" s="4" t="n">
        <v>100000</v>
      </c>
    </row>
    <row r="8">
      <c r="A8" s="3" t="inlineStr"/>
      <c r="B8" s="3" t="inlineStr"/>
      <c r="C8" s="3" t="n">
        <v>0</v>
      </c>
    </row>
    <row r="9">
      <c r="A9" s="3" t="inlineStr">
        <is>
          <t>Производство и компоненты</t>
        </is>
      </c>
      <c r="B9" s="3" t="inlineStr">
        <is>
          <t>Компоненты (RPi, камеры, часы и т.д.)</t>
        </is>
      </c>
      <c r="C9" s="4" t="n">
        <v>5000000</v>
      </c>
    </row>
    <row r="10">
      <c r="A10" s="3" t="inlineStr">
        <is>
          <t>Производство и компоненты</t>
        </is>
      </c>
      <c r="B10" s="3" t="inlineStr">
        <is>
          <t>Сборка и QA</t>
        </is>
      </c>
      <c r="C10" s="4" t="n">
        <v>1000000</v>
      </c>
    </row>
    <row r="11">
      <c r="A11" s="3" t="inlineStr">
        <is>
          <t>Производство и компоненты</t>
        </is>
      </c>
      <c r="B11" s="3" t="inlineStr">
        <is>
          <t>Упаковка и документация</t>
        </is>
      </c>
      <c r="C11" s="4" t="n">
        <v>300000</v>
      </c>
    </row>
    <row r="12">
      <c r="A12" s="3" t="inlineStr"/>
      <c r="B12" s="3" t="inlineStr"/>
      <c r="C12" s="3" t="n">
        <v>0</v>
      </c>
    </row>
    <row r="13">
      <c r="A13" s="3" t="inlineStr">
        <is>
          <t>Разработка ПО</t>
        </is>
      </c>
      <c r="B13" s="3" t="inlineStr">
        <is>
          <t>Казахский язык (Vosk, Piper)</t>
        </is>
      </c>
      <c r="C13" s="4" t="n">
        <v>500000</v>
      </c>
    </row>
    <row r="14">
      <c r="A14" s="3" t="inlineStr">
        <is>
          <t>Разработка ПО</t>
        </is>
      </c>
      <c r="B14" s="3" t="inlineStr">
        <is>
          <t>Анализ трендов здоровья</t>
        </is>
      </c>
      <c r="C14" s="4" t="n">
        <v>400000</v>
      </c>
    </row>
    <row r="15">
      <c r="A15" s="3" t="inlineStr">
        <is>
          <t>Разработка ПО</t>
        </is>
      </c>
      <c r="B15" s="3" t="inlineStr">
        <is>
          <t>Облачная инфраструктура</t>
        </is>
      </c>
      <c r="C15" s="4" t="n">
        <v>200000</v>
      </c>
    </row>
    <row r="16">
      <c r="A16" s="3" t="inlineStr">
        <is>
          <t>Разработка ПО</t>
        </is>
      </c>
      <c r="B16" s="3" t="inlineStr">
        <is>
          <t>Безопасность приложения</t>
        </is>
      </c>
      <c r="C16" s="4" t="n">
        <v>150000</v>
      </c>
    </row>
    <row r="17">
      <c r="A17" s="3" t="inlineStr"/>
      <c r="B17" s="3" t="inlineStr"/>
      <c r="C17" s="3" t="n">
        <v>0</v>
      </c>
    </row>
    <row r="18">
      <c r="A18" s="3" t="inlineStr">
        <is>
          <t>Маркетинг и брендинг</t>
        </is>
      </c>
      <c r="B18" s="3" t="inlineStr">
        <is>
          <t>Создание сайта</t>
        </is>
      </c>
      <c r="C18" s="4" t="n">
        <v>400000</v>
      </c>
    </row>
    <row r="19">
      <c r="A19" s="3" t="inlineStr">
        <is>
          <t>Маркетинг и брендинг</t>
        </is>
      </c>
      <c r="B19" s="3" t="inlineStr">
        <is>
          <t>Фирменный стиль и брендинг</t>
        </is>
      </c>
      <c r="C19" s="4" t="n">
        <v>200000</v>
      </c>
    </row>
    <row r="20">
      <c r="A20" s="3" t="inlineStr">
        <is>
          <t>Маркетинг и брендинг</t>
        </is>
      </c>
      <c r="B20" s="3" t="inlineStr">
        <is>
          <t>Видео и фотопродакшн</t>
        </is>
      </c>
      <c r="C20" s="4" t="n">
        <v>300000</v>
      </c>
    </row>
    <row r="21">
      <c r="A21" s="3" t="inlineStr">
        <is>
          <t>Маркетинг и брендинг</t>
        </is>
      </c>
      <c r="B21" s="3" t="inlineStr">
        <is>
          <t>PR и работа с медиа</t>
        </is>
      </c>
      <c r="C21" s="4" t="n">
        <v>150000</v>
      </c>
    </row>
    <row r="22">
      <c r="A22" s="3" t="inlineStr">
        <is>
          <t>Маркетинг и брендинг</t>
        </is>
      </c>
      <c r="B22" s="3" t="inlineStr">
        <is>
          <t>Печатные материалы</t>
        </is>
      </c>
      <c r="C22" s="4" t="n">
        <v>100000</v>
      </c>
    </row>
    <row r="23">
      <c r="A23" s="3" t="inlineStr"/>
      <c r="B23" s="3" t="inlineStr"/>
      <c r="C23" s="3" t="n">
        <v>0</v>
      </c>
    </row>
    <row r="24">
      <c r="A24" s="3" t="inlineStr">
        <is>
          <t>Офисное оборудование</t>
        </is>
      </c>
      <c r="B24" s="3" t="inlineStr">
        <is>
          <t>Ремонт и оборудование офиса</t>
        </is>
      </c>
      <c r="C24" s="4" t="n">
        <v>200000</v>
      </c>
    </row>
    <row r="25">
      <c r="A25" s="3" t="inlineStr">
        <is>
          <t>Офисное оборудование</t>
        </is>
      </c>
      <c r="B25" s="3" t="inlineStr">
        <is>
          <t>Компьютеры и оборудование</t>
        </is>
      </c>
      <c r="C25" s="4" t="n">
        <v>600000</v>
      </c>
    </row>
    <row r="26">
      <c r="A26" s="3" t="inlineStr">
        <is>
          <t>Офисное оборудование</t>
        </is>
      </c>
      <c r="B26" s="3" t="inlineStr">
        <is>
          <t>Телефоны для тестирования</t>
        </is>
      </c>
      <c r="C26" s="4" t="n">
        <v>200000</v>
      </c>
    </row>
    <row r="27">
      <c r="A27" s="3" t="inlineStr">
        <is>
          <t>Офисное оборудование</t>
        </is>
      </c>
      <c r="B27" s="3" t="inlineStr">
        <is>
          <t>Демонстрационные роботы</t>
        </is>
      </c>
      <c r="C27" s="4" t="n">
        <v>300000</v>
      </c>
    </row>
    <row r="28">
      <c r="A28" s="3" t="inlineStr"/>
      <c r="B28" s="3" t="inlineStr"/>
      <c r="C28" s="3" t="n">
        <v>0</v>
      </c>
    </row>
    <row r="29">
      <c r="A29" s="3" t="inlineStr">
        <is>
          <t>Обучение и развитие</t>
        </is>
      </c>
      <c r="B29" s="3" t="inlineStr">
        <is>
          <t>Обучение команды</t>
        </is>
      </c>
      <c r="C29" s="4" t="n">
        <v>100000</v>
      </c>
    </row>
    <row r="30">
      <c r="A30" s="3" t="inlineStr">
        <is>
          <t>Обучение и развитие</t>
        </is>
      </c>
      <c r="B30" s="3" t="inlineStr">
        <is>
          <t>Сертификации и курсы</t>
        </is>
      </c>
      <c r="C30" s="4" t="n">
        <v>100000</v>
      </c>
    </row>
    <row r="31">
      <c r="A31" s="3" t="inlineStr"/>
      <c r="B31" s="3" t="inlineStr"/>
      <c r="C31" s="3" t="n">
        <v>0</v>
      </c>
    </row>
    <row r="32">
      <c r="A32" s="3" t="inlineStr">
        <is>
          <t>Страховка и резерв</t>
        </is>
      </c>
      <c r="B32" s="3" t="inlineStr">
        <is>
          <t>Страховка оборудования</t>
        </is>
      </c>
      <c r="C32" s="4" t="n">
        <v>100000</v>
      </c>
    </row>
    <row r="33">
      <c r="A33" s="3" t="inlineStr">
        <is>
          <t>Страховка и резерв</t>
        </is>
      </c>
      <c r="B33" s="3" t="inlineStr">
        <is>
          <t>Резерв на непредвиденные</t>
        </is>
      </c>
      <c r="C33" s="4" t="n">
        <v>500000</v>
      </c>
    </row>
    <row r="34">
      <c r="A34" s="3" t="inlineStr"/>
      <c r="B34" s="3" t="inlineStr"/>
      <c r="C34" s="3" t="n">
        <v>0</v>
      </c>
    </row>
    <row r="35">
      <c r="A35" s="3" t="inlineStr">
        <is>
          <t>Лицензии и подписки</t>
        </is>
      </c>
      <c r="B35" s="3" t="inlineStr">
        <is>
          <t>Облачные сервисы и ПО</t>
        </is>
      </c>
      <c r="C35" s="4" t="n">
        <v>200000</v>
      </c>
    </row>
    <row r="36">
      <c r="A36" s="3" t="inlineStr">
        <is>
          <t>Лицензии и подписки</t>
        </is>
      </c>
      <c r="B36" s="3" t="inlineStr">
        <is>
          <t>Домен и хостинг</t>
        </is>
      </c>
      <c r="C36" s="4" t="n">
        <v>50000</v>
      </c>
    </row>
    <row r="38">
      <c r="A38" s="5" t="inlineStr">
        <is>
          <t>ИТОГО КАПИТАЛЬНЫЕ РАСХОДЫ</t>
        </is>
      </c>
      <c r="C38" s="6">
        <f>SUM(C4:C37)</f>
        <v/>
      </c>
      <c r="D38" s="7" t="inlineStr">
        <is>
          <t>100%</t>
        </is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25" customWidth="1" min="3" max="3"/>
  </cols>
  <sheetData>
    <row r="1">
      <c r="A1" s="1" t="inlineStr">
        <is>
          <t>HELPMATE - ПОСТОЯННЫЕ ЕЖЕМЕСЯЧНЫЕ РАСХОДЫ</t>
        </is>
      </c>
    </row>
    <row r="3">
      <c r="A3" s="8" t="inlineStr">
        <is>
          <t>Категория расходов</t>
        </is>
      </c>
      <c r="B3" s="8" t="inlineStr">
        <is>
          <t>Описание</t>
        </is>
      </c>
      <c r="C3" s="8" t="inlineStr">
        <is>
          <t>Сумма в месяц (тенге)</t>
        </is>
      </c>
    </row>
    <row r="4">
      <c r="A4" s="3" t="inlineStr">
        <is>
          <t>Зарплаты</t>
        </is>
      </c>
      <c r="B4" s="3" t="inlineStr">
        <is>
          <t>Маркетолог (0.5 ставки)</t>
        </is>
      </c>
      <c r="C4" s="4" t="n">
        <v>250000</v>
      </c>
    </row>
    <row r="5">
      <c r="A5" s="3" t="inlineStr">
        <is>
          <t>Зарплаты</t>
        </is>
      </c>
      <c r="B5" s="3" t="inlineStr">
        <is>
          <t>Логист (0.3 ставки)</t>
        </is>
      </c>
      <c r="C5" s="4" t="n">
        <v>150000</v>
      </c>
    </row>
    <row r="6">
      <c r="A6" s="3" t="inlineStr">
        <is>
          <t>Зарплаты</t>
        </is>
      </c>
      <c r="B6" s="3" t="inlineStr">
        <is>
          <t>Помощник программиста (0.3 ставки)</t>
        </is>
      </c>
      <c r="C6" s="4" t="n">
        <v>200000</v>
      </c>
    </row>
    <row r="7">
      <c r="A7" s="3" t="inlineStr"/>
      <c r="B7" s="3" t="inlineStr"/>
      <c r="C7" s="3" t="n">
        <v>0</v>
      </c>
    </row>
    <row r="8">
      <c r="A8" s="3" t="inlineStr">
        <is>
          <t>Офис и коммунальные</t>
        </is>
      </c>
      <c r="B8" s="3" t="inlineStr">
        <is>
          <t>Офис (20-30 кв.м)</t>
        </is>
      </c>
      <c r="C8" s="4" t="n">
        <v>70000</v>
      </c>
    </row>
    <row r="9">
      <c r="A9" s="3" t="inlineStr">
        <is>
          <t>Офис и коммунальные</t>
        </is>
      </c>
      <c r="B9" s="3" t="inlineStr">
        <is>
          <t>Интернет</t>
        </is>
      </c>
      <c r="C9" s="4" t="n">
        <v>15000</v>
      </c>
    </row>
    <row r="10">
      <c r="A10" s="3" t="inlineStr">
        <is>
          <t>Офис и коммунальные</t>
        </is>
      </c>
      <c r="B10" s="3" t="inlineStr">
        <is>
          <t>Коммунальные услуги</t>
        </is>
      </c>
      <c r="C10" s="4" t="n">
        <v>25000</v>
      </c>
    </row>
    <row r="11">
      <c r="A11" s="3" t="inlineStr"/>
      <c r="B11" s="3" t="inlineStr"/>
      <c r="C11" s="3" t="n">
        <v>0</v>
      </c>
    </row>
    <row r="12">
      <c r="A12" s="3" t="inlineStr">
        <is>
          <t>Маркетинг и реклама</t>
        </is>
      </c>
      <c r="B12" s="3" t="inlineStr">
        <is>
          <t>Соцсети и интернет-реклама</t>
        </is>
      </c>
      <c r="C12" s="4" t="n">
        <v>150000</v>
      </c>
    </row>
    <row r="13">
      <c r="A13" s="3" t="inlineStr">
        <is>
          <t>Маркетинг и реклама</t>
        </is>
      </c>
      <c r="B13" s="3" t="inlineStr">
        <is>
          <t>Создание контента</t>
        </is>
      </c>
      <c r="C13" s="4" t="n">
        <v>50000</v>
      </c>
    </row>
    <row r="14">
      <c r="A14" s="3" t="inlineStr">
        <is>
          <t>Маркетинг и реклама</t>
        </is>
      </c>
      <c r="B14" s="3" t="inlineStr">
        <is>
          <t>PR и партнёрства</t>
        </is>
      </c>
      <c r="C14" s="4" t="n">
        <v>30000</v>
      </c>
    </row>
    <row r="15">
      <c r="A15" s="3" t="inlineStr"/>
      <c r="B15" s="3" t="inlineStr"/>
      <c r="C15" s="3" t="n">
        <v>0</v>
      </c>
    </row>
    <row r="16">
      <c r="A16" s="3" t="inlineStr">
        <is>
          <t>IT расходы</t>
        </is>
      </c>
      <c r="B16" s="3" t="inlineStr">
        <is>
          <t>Облачный сервер</t>
        </is>
      </c>
      <c r="C16" s="4" t="n">
        <v>25000</v>
      </c>
    </row>
    <row r="17">
      <c r="A17" s="3" t="inlineStr">
        <is>
          <t>IT расходы</t>
        </is>
      </c>
      <c r="B17" s="3" t="inlineStr">
        <is>
          <t>Домен и хостинг</t>
        </is>
      </c>
      <c r="C17" s="4" t="n">
        <v>10000</v>
      </c>
    </row>
    <row r="18">
      <c r="A18" s="3" t="inlineStr">
        <is>
          <t>IT расходы</t>
        </is>
      </c>
      <c r="B18" s="3" t="inlineStr">
        <is>
          <t>Лицензии и подписки</t>
        </is>
      </c>
      <c r="C18" s="4" t="n">
        <v>20000</v>
      </c>
    </row>
    <row r="19">
      <c r="A19" s="3" t="inlineStr">
        <is>
          <t>IT расходы</t>
        </is>
      </c>
      <c r="B19" s="3" t="inlineStr">
        <is>
          <t>Мониторинг и аналитика</t>
        </is>
      </c>
      <c r="C19" s="4" t="n">
        <v>15000</v>
      </c>
    </row>
    <row r="20">
      <c r="A20" s="3" t="inlineStr"/>
      <c r="B20" s="3" t="inlineStr"/>
      <c r="C20" s="3" t="n">
        <v>0</v>
      </c>
    </row>
    <row r="21">
      <c r="A21" s="3" t="inlineStr">
        <is>
          <t>Производство и логистика</t>
        </is>
      </c>
      <c r="B21" s="3" t="inlineStr">
        <is>
          <t>Резерв на замены компонентов</t>
        </is>
      </c>
      <c r="C21" s="4" t="n">
        <v>50000</v>
      </c>
    </row>
    <row r="22">
      <c r="A22" s="3" t="inlineStr">
        <is>
          <t>Производство и логистика</t>
        </is>
      </c>
      <c r="B22" s="3" t="inlineStr">
        <is>
          <t>Доставка роботов</t>
        </is>
      </c>
      <c r="C22" s="4" t="n">
        <v>60000</v>
      </c>
    </row>
    <row r="23">
      <c r="A23" s="3" t="inlineStr">
        <is>
          <t>Производство и логистика</t>
        </is>
      </c>
      <c r="B23" s="3" t="inlineStr">
        <is>
          <t>Упаковка и расходники</t>
        </is>
      </c>
      <c r="C23" s="4" t="n">
        <v>20000</v>
      </c>
    </row>
    <row r="24">
      <c r="A24" s="3" t="inlineStr"/>
      <c r="B24" s="3" t="inlineStr"/>
      <c r="C24" s="3" t="n">
        <v>0</v>
      </c>
    </row>
    <row r="25">
      <c r="A25" s="3" t="inlineStr">
        <is>
          <t>Страховка и юридические</t>
        </is>
      </c>
      <c r="B25" s="3" t="inlineStr">
        <is>
          <t>Страховка ответственности</t>
        </is>
      </c>
      <c r="C25" s="4" t="n">
        <v>25000</v>
      </c>
    </row>
    <row r="26">
      <c r="A26" s="3" t="inlineStr">
        <is>
          <t>Страховка и юридические</t>
        </is>
      </c>
      <c r="B26" s="3" t="inlineStr">
        <is>
          <t>Бухгалтерия и налоги</t>
        </is>
      </c>
      <c r="C26" s="4" t="n">
        <v>30000</v>
      </c>
    </row>
    <row r="27">
      <c r="A27" s="3" t="inlineStr"/>
      <c r="B27" s="3" t="inlineStr"/>
      <c r="C27" s="3" t="n">
        <v>0</v>
      </c>
    </row>
    <row r="28">
      <c r="A28" s="3" t="inlineStr">
        <is>
          <t>Транспорт и текущие</t>
        </is>
      </c>
      <c r="B28" s="3" t="inlineStr">
        <is>
          <t>Топливо и транспорт</t>
        </is>
      </c>
      <c r="C28" s="4" t="n">
        <v>40000</v>
      </c>
    </row>
    <row r="29">
      <c r="A29" s="3" t="inlineStr">
        <is>
          <t>Транспорт и текущие</t>
        </is>
      </c>
      <c r="B29" s="3" t="inlineStr">
        <is>
          <t>Питание и напитки</t>
        </is>
      </c>
      <c r="C29" s="4" t="n">
        <v>30000</v>
      </c>
    </row>
    <row r="30">
      <c r="A30" s="3" t="inlineStr">
        <is>
          <t>Транспорт и текущие</t>
        </is>
      </c>
      <c r="B30" s="3" t="inlineStr">
        <is>
          <t>Текущий ремонт и прочее</t>
        </is>
      </c>
      <c r="C30" s="4" t="n">
        <v>20000</v>
      </c>
    </row>
    <row r="31">
      <c r="A31" s="3" t="inlineStr"/>
      <c r="B31" s="3" t="inlineStr"/>
      <c r="C31" s="3" t="n">
        <v>0</v>
      </c>
    </row>
    <row r="32">
      <c r="A32" s="3" t="inlineStr">
        <is>
          <t>Обучение и развитие</t>
        </is>
      </c>
      <c r="B32" s="3" t="inlineStr">
        <is>
          <t>Курсы и сертификации</t>
        </is>
      </c>
      <c r="C32" s="4" t="n">
        <v>15000</v>
      </c>
    </row>
    <row r="33">
      <c r="A33" s="3" t="inlineStr">
        <is>
          <t>Обучение и развитие</t>
        </is>
      </c>
      <c r="B33" s="3" t="inlineStr">
        <is>
          <t>Конференции и мероприятия</t>
        </is>
      </c>
      <c r="C33" s="4" t="n">
        <v>20000</v>
      </c>
    </row>
    <row r="35">
      <c r="A35" s="5" t="inlineStr">
        <is>
          <t>ИТОГО В МЕСЯЦ</t>
        </is>
      </c>
      <c r="C35" s="6">
        <f>SUM(C4:C34)</f>
        <v/>
      </c>
    </row>
    <row r="37">
      <c r="A37" s="9" t="inlineStr">
        <is>
          <t>ГОДОВЫЕ РАСХОДЫ (×12 месяцев)</t>
        </is>
      </c>
      <c r="C37" s="10">
        <f>C35*12</f>
        <v/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HELPMATE - ПРОГНОЗ ДОХОДОВ 2026-2028</t>
        </is>
      </c>
    </row>
    <row r="3">
      <c r="A3" s="11" t="inlineStr">
        <is>
          <t>Источник дохода</t>
        </is>
      </c>
      <c r="B3" s="11" t="inlineStr">
        <is>
          <t>Описание</t>
        </is>
      </c>
      <c r="C3" s="11" t="inlineStr">
        <is>
          <t>2026 (4 месяца)</t>
        </is>
      </c>
      <c r="D3" s="11" t="inlineStr">
        <is>
          <t>2027 (полный год)</t>
        </is>
      </c>
      <c r="E3" s="11" t="inlineStr">
        <is>
          <t>2028 (полный год)</t>
        </is>
      </c>
    </row>
    <row r="4">
      <c r="A4" s="3" t="inlineStr">
        <is>
          <t>Продажи B2C</t>
        </is>
      </c>
      <c r="B4" s="3" t="inlineStr">
        <is>
          <t>25 × 150,000 (маржа 33%)</t>
        </is>
      </c>
      <c r="C4" s="4" t="n">
        <v>1250000</v>
      </c>
      <c r="D4" s="4" t="n">
        <v>7500000</v>
      </c>
      <c r="E4" s="4" t="n">
        <v>12000000</v>
      </c>
    </row>
    <row r="5">
      <c r="A5" s="3" t="inlineStr">
        <is>
          <t>Продажи B2B</t>
        </is>
      </c>
      <c r="B5" s="3" t="inlineStr">
        <is>
          <t>20 × 120,000 (маржа 20%)</t>
        </is>
      </c>
      <c r="C5" s="4" t="n">
        <v>400000</v>
      </c>
      <c r="D5" s="4" t="n">
        <v>4000000</v>
      </c>
      <c r="E5" s="4" t="n">
        <v>8000000</v>
      </c>
    </row>
    <row r="6">
      <c r="A6" s="3" t="inlineStr">
        <is>
          <t>Подписки Premium</t>
        </is>
      </c>
      <c r="B6" s="3" t="inlineStr">
        <is>
          <t>5,000 тенге/месяц</t>
        </is>
      </c>
      <c r="C6" s="4" t="n">
        <v>100000</v>
      </c>
      <c r="D6" s="4" t="n">
        <v>1200000</v>
      </c>
      <c r="E6" s="4" t="n">
        <v>2500000</v>
      </c>
    </row>
    <row r="7">
      <c r="A7" s="3" t="inlineStr">
        <is>
          <t>Поддержка и обслуживание</t>
        </is>
      </c>
      <c r="B7" s="3" t="inlineStr">
        <is>
          <t>2,000 тенге/месяц</t>
        </is>
      </c>
      <c r="C7" s="4" t="n">
        <v>50000</v>
      </c>
      <c r="D7" s="4" t="n">
        <v>600000</v>
      </c>
      <c r="E7" s="4" t="n">
        <v>1200000</v>
      </c>
    </row>
    <row r="8">
      <c r="A8" s="3" t="inlineStr">
        <is>
          <t>Партнёрства (страховки, медцентры)</t>
        </is>
      </c>
      <c r="B8" s="3" t="inlineStr">
        <is>
          <t>Комиссии и лицензии</t>
        </is>
      </c>
      <c r="C8" s="3" t="n">
        <v>0</v>
      </c>
      <c r="D8" s="3" t="n">
        <v>750000</v>
      </c>
      <c r="E8" s="3" t="n">
        <v>2000000</v>
      </c>
    </row>
    <row r="10">
      <c r="A10" s="5" t="inlineStr">
        <is>
          <t>ИТОГО ДОХОД</t>
        </is>
      </c>
      <c r="C10" s="6">
        <f>SUM(C4:C8)</f>
        <v/>
      </c>
      <c r="D10" s="6">
        <f>SUM(D4:D8)</f>
        <v/>
      </c>
      <c r="E10" s="6">
        <f>SUM(E4:E8)</f>
        <v/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HELPMATE - ФИНАНСОВОЕ РЕЗЮМЕ И ПРОГНОЗ</t>
        </is>
      </c>
    </row>
    <row r="3">
      <c r="A3" s="12" t="inlineStr">
        <is>
          <t>КАПИТАЛЬНЫЕ РАСХОДЫ (май-сентябрь 2026)</t>
        </is>
      </c>
    </row>
    <row r="4">
      <c r="A4" t="inlineStr">
        <is>
          <t>Юридическое</t>
        </is>
      </c>
      <c r="B4" s="13">
        <f>'Капитальные расходы'!C4</f>
        <v/>
      </c>
    </row>
    <row r="5">
      <c r="A5" t="inlineStr">
        <is>
          <t>Производство</t>
        </is>
      </c>
      <c r="B5" s="13">
        <f>'Капитальные расходы'!C6+'Капитальные расходы'!C7+'Капитальные расходы'!C8</f>
        <v/>
      </c>
    </row>
    <row r="6">
      <c r="A6" t="inlineStr">
        <is>
          <t>Разработка ПО</t>
        </is>
      </c>
      <c r="B6" s="13">
        <f>'Капитальные расходы'!C10+'Капитальные расходы'!C11+'Капитальные расходы'!C12+'Капитальные расходы'!C13</f>
        <v/>
      </c>
    </row>
    <row r="7">
      <c r="A7" t="inlineStr">
        <is>
          <t>Маркетинг</t>
        </is>
      </c>
      <c r="B7" s="13">
        <f>'Капитальные расходы'!C15+'Капитальные расходы'!C16+'Капитальные расходы'!C17+'Капитальные расходы'!C18+'Капитальные расходы'!C19</f>
        <v/>
      </c>
    </row>
    <row r="8">
      <c r="A8" s="14" t="inlineStr">
        <is>
          <t>ИТОГО КАПИТАЛЬНЫЕ</t>
        </is>
      </c>
      <c r="B8" s="15">
        <f>SUM(B4:B7)</f>
        <v/>
      </c>
    </row>
    <row r="10">
      <c r="A10" s="12" t="inlineStr">
        <is>
          <t>ПОСТОЯННЫЕ РАСХОДЫ</t>
        </is>
      </c>
    </row>
    <row r="11">
      <c r="A11" s="8" t="inlineStr">
        <is>
          <t>Показатель</t>
        </is>
      </c>
      <c r="B11" s="8" t="inlineStr">
        <is>
          <t>2026 (4 месяца)</t>
        </is>
      </c>
      <c r="C11" s="8" t="inlineStr">
        <is>
          <t>2027 (12 месяцев)</t>
        </is>
      </c>
      <c r="D11" s="8" t="inlineStr">
        <is>
          <t>2028 (12 месяцев)</t>
        </is>
      </c>
    </row>
    <row r="12">
      <c r="A12" t="inlineStr">
        <is>
          <t>Месячные расходы</t>
        </is>
      </c>
      <c r="B12" s="4" t="n">
        <v>1320000</v>
      </c>
      <c r="C12" s="4" t="n">
        <v>1320000</v>
      </c>
      <c r="D12" s="4" t="n">
        <v>1500000</v>
      </c>
    </row>
    <row r="13">
      <c r="A13" t="inlineStr">
        <is>
          <t>Итого за период</t>
        </is>
      </c>
      <c r="B13" s="16">
        <f>B12*4</f>
        <v/>
      </c>
      <c r="C13" s="16">
        <f>C12*12</f>
        <v/>
      </c>
      <c r="D13" s="16">
        <f>D12*12</f>
        <v/>
      </c>
    </row>
    <row r="15">
      <c r="A15" s="12" t="inlineStr">
        <is>
          <t>ДОХОДЫ</t>
        </is>
      </c>
    </row>
    <row r="16">
      <c r="A16" s="8" t="inlineStr">
        <is>
          <t>Показатель</t>
        </is>
      </c>
      <c r="B16" s="8" t="inlineStr">
        <is>
          <t>2026 (4 месяца)</t>
        </is>
      </c>
      <c r="C16" s="8" t="inlineStr">
        <is>
          <t>2027 (12 месяцев)</t>
        </is>
      </c>
      <c r="D16" s="8" t="inlineStr">
        <is>
          <t>2028 (12 месяцев)</t>
        </is>
      </c>
    </row>
    <row r="17">
      <c r="A17" t="inlineStr">
        <is>
          <t>Итого доход</t>
        </is>
      </c>
      <c r="B17" s="16">
        <f>'Прогноз доходов'!C10</f>
        <v/>
      </c>
      <c r="C17" s="16">
        <f>'Прогноз доходов'!D10</f>
        <v/>
      </c>
      <c r="D17" s="16">
        <f>'Прогноз доходов'!E10</f>
        <v/>
      </c>
    </row>
    <row r="19">
      <c r="A19" s="12" t="inlineStr">
        <is>
          <t>ФИНАНСОВЫЙ РЕЗУЛЬТАТ</t>
        </is>
      </c>
    </row>
    <row r="20">
      <c r="A20" s="3" t="inlineStr">
        <is>
          <t>Доход</t>
        </is>
      </c>
      <c r="B20" s="16">
        <f>B17</f>
        <v/>
      </c>
      <c r="C20" s="16">
        <f>C17</f>
        <v/>
      </c>
      <c r="D20" s="16">
        <f>D17</f>
        <v/>
      </c>
    </row>
    <row r="21">
      <c r="A21" s="3" t="inlineStr">
        <is>
          <t>Расходы (постоянные)</t>
        </is>
      </c>
      <c r="B21" s="16">
        <f>B13</f>
        <v/>
      </c>
      <c r="C21" s="16">
        <f>C13</f>
        <v/>
      </c>
      <c r="D21" s="16">
        <f>D13</f>
        <v/>
      </c>
    </row>
    <row r="22">
      <c r="A22" s="3" t="inlineStr">
        <is>
          <t>Расходы (капитальные)</t>
        </is>
      </c>
      <c r="B22" s="16">
        <f>B8</f>
        <v/>
      </c>
      <c r="C22" s="16" t="n">
        <v>0</v>
      </c>
      <c r="D22" s="16" t="n">
        <v>0</v>
      </c>
    </row>
    <row r="23">
      <c r="A23" s="3" t="inlineStr">
        <is>
          <t>ЧИСТЫЙ РЕЗУЛЬТАТ</t>
        </is>
      </c>
      <c r="B23" s="17">
        <f>B20-B21-B22</f>
        <v/>
      </c>
      <c r="C23" s="17">
        <f>C20-C21-C22</f>
        <v/>
      </c>
      <c r="D23" s="17">
        <f>D20-D21-D22</f>
        <v/>
      </c>
    </row>
    <row r="25">
      <c r="A25" s="12" t="inlineStr">
        <is>
          <t>КЛЮЧЕВЫЕ МЕТРИКИ</t>
        </is>
      </c>
    </row>
    <row r="26">
      <c r="A26" s="3" t="inlineStr">
        <is>
          <t>Количество продаж (единиц)</t>
        </is>
      </c>
      <c r="B26" s="18" t="n">
        <v>25</v>
      </c>
      <c r="C26" s="18" t="n">
        <v>150</v>
      </c>
      <c r="D26" s="18" t="n">
        <v>350</v>
      </c>
    </row>
    <row r="27">
      <c r="A27" s="3" t="inlineStr">
        <is>
          <t>Средняя маржа</t>
        </is>
      </c>
      <c r="B27" s="19" t="n">
        <v>0.32</v>
      </c>
      <c r="C27" s="19" t="n">
        <v>0.3</v>
      </c>
      <c r="D27" s="19" t="n">
        <v>0.28</v>
      </c>
    </row>
    <row r="28">
      <c r="A28" s="3" t="inlineStr">
        <is>
          <t>Среднее значение подписки</t>
        </is>
      </c>
      <c r="B28" s="20">
        <f>IF(B17=0,0,B17/(B26*50000))</f>
        <v/>
      </c>
      <c r="C28" s="20">
        <f>IF(C17=0,0,C17/(C26*50000))</f>
        <v/>
      </c>
      <c r="D28" s="20">
        <f>IF(D17=0,0,D17/(D26*50000))</f>
        <v/>
      </c>
    </row>
  </sheetData>
  <mergeCells count="6">
    <mergeCell ref="A15:E15"/>
    <mergeCell ref="A10:E10"/>
    <mergeCell ref="A25:E25"/>
    <mergeCell ref="A19:E19"/>
    <mergeCell ref="A1:E1"/>
    <mergeCell ref="A3:B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40" customWidth="1" min="3" max="3"/>
  </cols>
  <sheetData>
    <row r="1">
      <c r="A1" s="1" t="inlineStr">
        <is>
          <t>HELPMATE - КЛЮЧЕВЫЕ ДОПУЩЕНИЯ И ПАРАМЕТРЫ</t>
        </is>
      </c>
    </row>
    <row r="3">
      <c r="A3" s="8" t="inlineStr">
        <is>
          <t>Параметр</t>
        </is>
      </c>
      <c r="B3" s="8" t="inlineStr">
        <is>
          <t>Значение</t>
        </is>
      </c>
      <c r="C3" s="8" t="inlineStr">
        <is>
          <t>Примечание</t>
        </is>
      </c>
    </row>
    <row r="4">
      <c r="A4" s="3" t="inlineStr">
        <is>
          <t>Цена B2C</t>
        </is>
      </c>
      <c r="B4" s="21" t="inlineStr">
        <is>
          <t>150,000 тенге</t>
        </is>
      </c>
      <c r="C4" s="3" t="inlineStr">
        <is>
          <t>Одноразовая покупка</t>
        </is>
      </c>
    </row>
    <row r="5">
      <c r="A5" s="3" t="inlineStr">
        <is>
          <t>Цена B2B</t>
        </is>
      </c>
      <c r="B5" s="21" t="inlineStr">
        <is>
          <t>120,000 тенге</t>
        </is>
      </c>
      <c r="C5" s="3" t="inlineStr">
        <is>
          <t>Оптовая цена для пансионатов</t>
        </is>
      </c>
    </row>
    <row r="6">
      <c r="A6" s="3" t="inlineStr">
        <is>
          <t>Маржа B2C</t>
        </is>
      </c>
      <c r="B6" s="21" t="inlineStr">
        <is>
          <t>33%</t>
        </is>
      </c>
      <c r="C6" s="3" t="inlineStr">
        <is>
          <t>Себестоимость ~100,000</t>
        </is>
      </c>
    </row>
    <row r="7">
      <c r="A7" s="3" t="inlineStr">
        <is>
          <t>Маржа B2B</t>
        </is>
      </c>
      <c r="B7" s="21" t="inlineStr">
        <is>
          <t>20%</t>
        </is>
      </c>
      <c r="C7" s="3" t="inlineStr">
        <is>
          <t>Себестоимость ~100,000</t>
        </is>
      </c>
    </row>
    <row r="8">
      <c r="A8" s="3" t="inlineStr">
        <is>
          <t>Premium подписка</t>
        </is>
      </c>
      <c r="B8" s="21" t="inlineStr">
        <is>
          <t>5,000 тенге/месяц</t>
        </is>
      </c>
      <c r="C8" s="3" t="inlineStr">
        <is>
          <t>20-30% пользователей</t>
        </is>
      </c>
    </row>
    <row r="9">
      <c r="A9" s="3" t="inlineStr">
        <is>
          <t>Поддержка</t>
        </is>
      </c>
      <c r="B9" s="21" t="inlineStr">
        <is>
          <t>2,000 тенге/месяц</t>
        </is>
      </c>
      <c r="C9" s="3" t="inlineStr">
        <is>
          <t>60% пользователей после года</t>
        </is>
      </c>
    </row>
    <row r="10">
      <c r="A10" s="3" t="inlineStr">
        <is>
          <t>Ежемесячные расходы</t>
        </is>
      </c>
      <c r="B10" s="21" t="inlineStr">
        <is>
          <t>1,320,000 тенге</t>
        </is>
      </c>
      <c r="C10" s="3" t="inlineStr">
        <is>
          <t>После запуска (сентябрь)</t>
        </is>
      </c>
    </row>
    <row r="11">
      <c r="A11" s="3" t="inlineStr">
        <is>
          <t>Годовые постоянные</t>
        </is>
      </c>
      <c r="B11" s="21" t="inlineStr">
        <is>
          <t>15,840,000 тенге</t>
        </is>
      </c>
      <c r="C11" s="3" t="inlineStr">
        <is>
          <t>1,320,000 × 12</t>
        </is>
      </c>
    </row>
    <row r="12">
      <c r="A12" s="3" t="inlineStr">
        <is>
          <t>Продажи 2026</t>
        </is>
      </c>
      <c r="B12" s="21" t="inlineStr">
        <is>
          <t>25 B2C + 20 B2B</t>
        </is>
      </c>
      <c r="C12" s="3" t="inlineStr">
        <is>
          <t>4 месяца (сентябрь-декабрь)</t>
        </is>
      </c>
    </row>
    <row r="13">
      <c r="A13" s="3" t="inlineStr">
        <is>
          <t>Продажи 2027</t>
        </is>
      </c>
      <c r="B13" s="21" t="inlineStr">
        <is>
          <t>150 B2C + 100 B2B</t>
        </is>
      </c>
      <c r="C13" s="3" t="inlineStr">
        <is>
          <t>Полный год с маркетингом</t>
        </is>
      </c>
    </row>
    <row r="14">
      <c r="A14" s="3" t="inlineStr">
        <is>
          <t>Продажи 2028</t>
        </is>
      </c>
      <c r="B14" s="21" t="inlineStr">
        <is>
          <t>240 B2C + 200 B2B</t>
        </is>
      </c>
      <c r="C14" s="3" t="inlineStr">
        <is>
          <t>С расширением и партнёрствами</t>
        </is>
      </c>
    </row>
    <row r="15">
      <c r="A15" s="3" t="inlineStr">
        <is>
          <t>Break-even</t>
        </is>
      </c>
      <c r="B15" s="21" t="inlineStr">
        <is>
          <t>Конец 2026 / начало 2027</t>
        </is>
      </c>
      <c r="C15" s="3" t="inlineStr">
        <is>
          <t>При 22-28 продажах в месяц</t>
        </is>
      </c>
    </row>
    <row r="16">
      <c r="A16" s="3" t="inlineStr">
        <is>
          <t>Среднее время внедрения</t>
        </is>
      </c>
      <c r="B16" s="21" t="inlineStr">
        <is>
          <t>2-3 недели</t>
        </is>
      </c>
      <c r="C16" s="3" t="inlineStr">
        <is>
          <t>После покупки</t>
        </is>
      </c>
    </row>
    <row r="17">
      <c r="A17" s="3" t="inlineStr">
        <is>
          <t>Удержание клиентов</t>
        </is>
      </c>
      <c r="B17" s="21" t="inlineStr">
        <is>
          <t>85%</t>
        </is>
      </c>
      <c r="C17" s="3" t="inlineStr">
        <is>
          <t>Year-over-year retention</t>
        </is>
      </c>
    </row>
    <row r="18">
      <c r="A18" s="3" t="inlineStr">
        <is>
          <t>Цена компонентов (себестоимость)</t>
        </is>
      </c>
      <c r="B18" s="21" t="inlineStr">
        <is>
          <t>100,000 тенге</t>
        </is>
      </c>
      <c r="C18" s="3" t="inlineStr">
        <is>
          <t>При оптовых закупках 50 шт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2026-06-06T16:49:48Z</dcterms:created>
  <dcterms:modified xmlns:dcterms="http://purl.org/dc/terms/" xmlns:xsi="http://www.w3.org/2001/XMLSchema-instance" xsi:type="dcterms:W3CDTF">2026-06-06T16:49:48Z</dcterms:modified>
</cp:coreProperties>
</file>